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I on a property you own" sheetId="1" state="visible" r:id="rId1"/>
    <sheet xmlns:r="http://schemas.openxmlformats.org/officeDocument/2006/relationships" name="Size up a purcha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"/>
    <numFmt numFmtId="165" formatCode="0.0%"/>
  </numFmts>
  <fonts count="6">
    <font>
      <name val="Calibri"/>
      <family val="2"/>
      <color theme="1"/>
      <sz val="11"/>
      <scheme val="minor"/>
    </font>
    <font>
      <b val="1"/>
      <color rgb="0018181B"/>
      <sz val="14"/>
    </font>
    <font>
      <color rgb="0071717A"/>
      <sz val="9"/>
    </font>
    <font>
      <b val="1"/>
      <color rgb="0018181B"/>
      <sz val="11"/>
    </font>
    <font>
      <sz val="10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4F4F5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1" applyAlignment="1" pivotButton="0" quotePrefix="0" xfId="0">
      <alignment vertical="center" wrapText="1"/>
    </xf>
    <xf numFmtId="0" fontId="5" fillId="2" borderId="1" pivotButton="0" quotePrefix="0" xfId="0"/>
    <xf numFmtId="164" fontId="5" fillId="2" borderId="1" pivotButton="0" quotePrefix="0" xfId="0"/>
    <xf numFmtId="0" fontId="2" fillId="2" borderId="1" applyAlignment="1" pivotButton="0" quotePrefix="0" xfId="0">
      <alignment vertical="center" wrapText="1"/>
    </xf>
    <xf numFmtId="165" fontId="4" fillId="0" borderId="1" pivotButton="0" quotePrefix="0" xfId="0"/>
    <xf numFmtId="165" fontId="5" fillId="2" borderId="1" pivotButton="0" quotePrefix="0" xfId="0"/>
    <xf numFmtId="10" fontId="4" fillId="0" borderId="1" pivotButton="0" quotePrefix="0" xfId="0"/>
    <xf numFmtId="1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44" customWidth="1" min="1" max="1"/>
    <col width="13" customWidth="1" min="2" max="2"/>
    <col width="58" customWidth="1" min="3" max="3"/>
  </cols>
  <sheetData>
    <row r="1">
      <c r="A1" s="1" t="inlineStr">
        <is>
          <t>What this property actually earned this year</t>
        </is>
      </c>
    </row>
    <row r="2">
      <c r="A2" s="2" t="inlineStr">
        <is>
          <t>Enter the year from your own books and records; every result is a live formula. A rental pays four ways, and cash flow is usually the smallest of them.</t>
        </is>
      </c>
    </row>
    <row r="4">
      <c r="A4" s="3" t="inlineStr">
        <is>
          <t>1 · What you have put in (all cash, ever)</t>
        </is>
      </c>
    </row>
    <row r="5">
      <c r="A5" s="4" t="inlineStr">
        <is>
          <t>Down payment</t>
        </is>
      </c>
      <c r="B5" s="5" t="n">
        <v>60000</v>
      </c>
      <c r="C5" s="6" t="inlineStr">
        <is>
          <t>Cash at purchase, not the loan.</t>
        </is>
      </c>
    </row>
    <row r="6">
      <c r="A6" s="4" t="inlineStr">
        <is>
          <t>Closing costs paid in cash</t>
        </is>
      </c>
      <c r="B6" s="5" t="n">
        <v>6000</v>
      </c>
      <c r="C6" s="6" t="inlineStr">
        <is>
          <t>Your side of the settlement statement.</t>
        </is>
      </c>
    </row>
    <row r="7">
      <c r="A7" s="4" t="inlineStr">
        <is>
          <t>Improvements paid out of pocket</t>
        </is>
      </c>
      <c r="B7" s="5" t="n">
        <v>9000</v>
      </c>
      <c r="C7" s="6" t="inlineStr">
        <is>
          <t>Roof, remodel, appliances: capital projects funded with cash, to date.</t>
        </is>
      </c>
    </row>
    <row r="8">
      <c r="A8" s="7" t="inlineStr">
        <is>
          <t>Total cash invested</t>
        </is>
      </c>
      <c r="B8" s="8">
        <f>SUM(B5:B7)</f>
        <v/>
      </c>
      <c r="C8" s="9" t="inlineStr">
        <is>
          <t>The denominator for the return components below.</t>
        </is>
      </c>
    </row>
    <row r="10">
      <c r="A10" s="3" t="inlineStr">
        <is>
          <t>2 · This year, from your books</t>
        </is>
      </c>
    </row>
    <row r="11">
      <c r="A11" s="4" t="inlineStr">
        <is>
          <t>Rent collected</t>
        </is>
      </c>
      <c r="B11" s="5" t="n">
        <v>27600</v>
      </c>
      <c r="C11" s="6" t="inlineStr">
        <is>
          <t>Actually collected, not the lease amount.</t>
        </is>
      </c>
    </row>
    <row r="12">
      <c r="A12" s="4" t="inlineStr">
        <is>
          <t>Other income</t>
        </is>
      </c>
      <c r="B12" s="5" t="n">
        <v>400</v>
      </c>
      <c r="C12" s="6" t="inlineStr">
        <is>
          <t>Late fees, laundry, parking, kept application fees.</t>
        </is>
      </c>
    </row>
    <row r="13">
      <c r="A13" s="4" t="inlineStr">
        <is>
          <t>Operating expenses</t>
        </is>
      </c>
      <c r="B13" s="5" t="n">
        <v>9800</v>
      </c>
      <c r="C13" s="6" t="inlineStr">
        <is>
          <t>Taxes, insurance, repairs, utilities, management: everything except the mortgage. The bottom line of your P&amp;L before financing.</t>
        </is>
      </c>
    </row>
    <row r="14">
      <c r="A14" s="7" t="inlineStr">
        <is>
          <t>Net operating income (NOI)</t>
        </is>
      </c>
      <c r="B14" s="8">
        <f>B11+B12-B13</f>
        <v/>
      </c>
      <c r="C14" s="9" t="inlineStr">
        <is>
          <t>What the property earns before financing.</t>
        </is>
      </c>
    </row>
    <row r="15">
      <c r="A15" s="4" t="inlineStr">
        <is>
          <t>Mortgage interest paid</t>
        </is>
      </c>
      <c r="B15" s="5" t="n">
        <v>11200</v>
      </c>
      <c r="C15" s="6" t="inlineStr">
        <is>
          <t>From your 1098.</t>
        </is>
      </c>
    </row>
    <row r="16">
      <c r="A16" s="4" t="inlineStr">
        <is>
          <t>Mortgage principal paid</t>
        </is>
      </c>
      <c r="B16" s="5" t="n">
        <v>3800</v>
      </c>
      <c r="C16" s="6" t="inlineStr">
        <is>
          <t>Total payments minus interest and escrow. Not an expense; it becomes equity.</t>
        </is>
      </c>
    </row>
    <row r="17">
      <c r="A17" s="7" t="inlineStr">
        <is>
          <t>Cash flow before tax</t>
        </is>
      </c>
      <c r="B17" s="8">
        <f>B14-B15-B16</f>
        <v/>
      </c>
      <c r="C17" s="9" t="inlineStr">
        <is>
          <t>NOI minus the full debt service.</t>
        </is>
      </c>
    </row>
    <row r="19">
      <c r="A19" s="3" t="inlineStr">
        <is>
          <t>3 · Value and debt (start and end of year)</t>
        </is>
      </c>
    </row>
    <row r="20">
      <c r="A20" s="4" t="inlineStr">
        <is>
          <t>Market value, start of year</t>
        </is>
      </c>
      <c r="B20" s="5" t="n">
        <v>345000</v>
      </c>
      <c r="C20" s="6" t="inlineStr">
        <is>
          <t>A defensible estimate is fine; be consistent year to year.</t>
        </is>
      </c>
    </row>
    <row r="21">
      <c r="A21" s="4" t="inlineStr">
        <is>
          <t>Market value, end of year</t>
        </is>
      </c>
      <c r="B21" s="5" t="n">
        <v>355000</v>
      </c>
      <c r="C21" s="6" t="inlineStr"/>
    </row>
    <row r="22">
      <c r="A22" s="4" t="inlineStr">
        <is>
          <t>Mortgage balance, end of year</t>
        </is>
      </c>
      <c r="B22" s="5" t="n">
        <v>229000</v>
      </c>
      <c r="C22" s="6" t="inlineStr">
        <is>
          <t>From the year-end statement.</t>
        </is>
      </c>
    </row>
    <row r="23">
      <c r="A23" s="7" t="inlineStr">
        <is>
          <t>Equity today</t>
        </is>
      </c>
      <c r="B23" s="8">
        <f>B21-B22</f>
        <v/>
      </c>
      <c r="C23" s="9" t="inlineStr">
        <is>
          <t>What a sale would free up before selling costs. The ROE denominator.</t>
        </is>
      </c>
    </row>
    <row r="25">
      <c r="A25" s="3" t="inlineStr">
        <is>
          <t>4 · The tax effect</t>
        </is>
      </c>
    </row>
    <row r="26">
      <c r="A26" s="4" t="inlineStr">
        <is>
          <t>Depreciation for the year</t>
        </is>
      </c>
      <c r="B26" s="5" t="n">
        <v>8900</v>
      </c>
      <c r="C26" s="6" t="inlineStr">
        <is>
          <t>From your depreciation schedule: roughly building basis / 27.5.</t>
        </is>
      </c>
    </row>
    <row r="27">
      <c r="A27" s="7" t="inlineStr">
        <is>
          <t>Taxable income from the property</t>
        </is>
      </c>
      <c r="B27" s="8">
        <f>B14-B15-B26</f>
        <v/>
      </c>
      <c r="C27" s="9" t="inlineStr">
        <is>
          <t>NOI minus interest minus depreciation. Negative = a paper loss: cash in your pocket, nothing owed, subject to the passive-loss rules.</t>
        </is>
      </c>
    </row>
    <row r="28">
      <c r="A28" s="4" t="inlineStr">
        <is>
          <t>Your marginal tax rate</t>
        </is>
      </c>
      <c r="B28" s="10" t="n">
        <v>0.24</v>
      </c>
      <c r="C28" s="6" t="inlineStr">
        <is>
          <t>Federal marginal rate; add state if you like.</t>
        </is>
      </c>
    </row>
    <row r="29">
      <c r="A29" s="7" t="inlineStr">
        <is>
          <t>Tax owed on the property</t>
        </is>
      </c>
      <c r="B29" s="8">
        <f>MAX(0,B27)*B28</f>
        <v/>
      </c>
      <c r="C29" s="9" t="inlineStr">
        <is>
          <t>Zero in a paper-loss year.</t>
        </is>
      </c>
    </row>
    <row r="31">
      <c r="A31" s="3" t="inlineStr">
        <is>
          <t>5 · The four returns, on the cash you put in</t>
        </is>
      </c>
    </row>
    <row r="32">
      <c r="A32" s="4" t="inlineStr">
        <is>
          <t>Cash flow return (cash-on-cash, after tax)</t>
        </is>
      </c>
      <c r="B32" s="10">
        <f>(B17-B29)/B8</f>
        <v/>
      </c>
      <c r="C32" s="6" t="inlineStr">
        <is>
          <t>The only return you can spend this year.</t>
        </is>
      </c>
    </row>
    <row r="33">
      <c r="A33" s="4" t="inlineStr">
        <is>
          <t>Principal paydown return</t>
        </is>
      </c>
      <c r="B33" s="10">
        <f>B16/B8</f>
        <v/>
      </c>
      <c r="C33" s="6" t="inlineStr">
        <is>
          <t>The tenant paying your loan down.</t>
        </is>
      </c>
    </row>
    <row r="34">
      <c r="A34" s="4" t="inlineStr">
        <is>
          <t>Appreciation return</t>
        </is>
      </c>
      <c r="B34" s="10">
        <f>(B21-B20)/B8</f>
        <v/>
      </c>
      <c r="C34" s="6" t="inlineStr">
        <is>
          <t>On paper until you sell or refinance.</t>
        </is>
      </c>
    </row>
    <row r="35">
      <c r="A35" s="7" t="inlineStr">
        <is>
          <t>Total return on invested cash</t>
        </is>
      </c>
      <c r="B35" s="11">
        <f>((B17-B29)+B16+(B21-B20))/B8</f>
        <v/>
      </c>
      <c r="C35" s="9" t="inlineStr">
        <is>
          <t>All four ways the property paid you this year, against every dollar you put in.</t>
        </is>
      </c>
    </row>
    <row r="37">
      <c r="A37" s="3" t="inlineStr">
        <is>
          <t>6 · Return on equity (the keep-or-sell number)</t>
        </is>
      </c>
    </row>
    <row r="38">
      <c r="A38" s="7" t="inlineStr">
        <is>
          <t>ROE this year</t>
        </is>
      </c>
      <c r="B38" s="11">
        <f>((B17-B29)+B16+(B21-B20))/B23</f>
        <v/>
      </c>
      <c r="C38" s="9" t="inlineStr">
        <is>
          <t>The same return measured against what is trapped in the property TODAY. Equity grows every year, so ROE falls even while the property performs; when it drops under what the freed-up cash could earn elsewhere, that is the sell / refinance / 1031 conversation.</t>
        </is>
      </c>
    </row>
    <row r="41">
      <c r="A41" s="2" t="inlineStr">
        <is>
          <t>Notes:  The seeded numbers are a worked example (a $300,000 purchase three years in). Type over every plain number; the shaded rows are formulas.</t>
        </is>
      </c>
    </row>
    <row r="42">
      <c r="A42" s="2" t="inlineStr">
        <is>
          <t>Paper losses: with income under $100k you can generally deduct up to $25,000 of rental losses against wages; the allowance phases out to zero at $150k and the loss carries forward instead (IRS Form 8582).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44" customWidth="1" min="1" max="1"/>
    <col width="13" customWidth="1" min="2" max="2"/>
    <col width="58" customWidth="1" min="3" max="3"/>
  </cols>
  <sheetData>
    <row r="1">
      <c r="A1" s="1" t="inlineStr">
        <is>
          <t>Size up a purchase</t>
        </is>
      </c>
    </row>
    <row r="2">
      <c r="A2" s="2" t="inlineStr">
        <is>
          <t>The pre-purchase math on a deal you are considering. Enter the deal; the metrics compute. The seeded example is deliberately at 2026 rates, not a brochure.</t>
        </is>
      </c>
    </row>
    <row r="4">
      <c r="A4" s="3" t="inlineStr">
        <is>
          <t>1 · The deal</t>
        </is>
      </c>
    </row>
    <row r="5">
      <c r="A5" s="4" t="inlineStr">
        <is>
          <t>Purchase price</t>
        </is>
      </c>
      <c r="B5" s="5" t="n">
        <v>250000</v>
      </c>
      <c r="C5" s="6" t="inlineStr"/>
    </row>
    <row r="6">
      <c r="A6" s="4" t="inlineStr">
        <is>
          <t>Down payment</t>
        </is>
      </c>
      <c r="B6" s="5" t="n">
        <v>62500</v>
      </c>
      <c r="C6" s="6" t="inlineStr">
        <is>
          <t>25% is typical for an investment loan.</t>
        </is>
      </c>
    </row>
    <row r="7">
      <c r="A7" s="4" t="inlineStr">
        <is>
          <t>Closing costs</t>
        </is>
      </c>
      <c r="B7" s="5" t="n">
        <v>5000</v>
      </c>
      <c r="C7" s="6" t="inlineStr"/>
    </row>
    <row r="8">
      <c r="A8" s="4" t="inlineStr">
        <is>
          <t>Repairs before renting</t>
        </is>
      </c>
      <c r="B8" s="5" t="n">
        <v>5000</v>
      </c>
      <c r="C8" s="6" t="inlineStr"/>
    </row>
    <row r="9">
      <c r="A9" s="7" t="inlineStr">
        <is>
          <t>Cash needed</t>
        </is>
      </c>
      <c r="B9" s="8">
        <f>B6+B7+B8</f>
        <v/>
      </c>
      <c r="C9" s="9" t="inlineStr"/>
    </row>
    <row r="10">
      <c r="A10" s="4" t="inlineStr">
        <is>
          <t>Loan amount</t>
        </is>
      </c>
      <c r="B10" s="5">
        <f>B5-B6</f>
        <v/>
      </c>
      <c r="C10" s="6" t="inlineStr"/>
    </row>
    <row r="11">
      <c r="A11" s="4" t="inlineStr">
        <is>
          <t>Interest rate</t>
        </is>
      </c>
      <c r="B11" s="12" t="n">
        <v>0.065</v>
      </c>
      <c r="C11" s="6" t="inlineStr">
        <is>
          <t>Annual.</t>
        </is>
      </c>
    </row>
    <row r="12">
      <c r="A12" s="4" t="inlineStr">
        <is>
          <t>Loan term (years)</t>
        </is>
      </c>
      <c r="B12" s="13" t="n">
        <v>30</v>
      </c>
      <c r="C12" s="6" t="inlineStr"/>
    </row>
    <row r="13">
      <c r="A13" s="7" t="inlineStr">
        <is>
          <t>Monthly payment (P&amp;I)</t>
        </is>
      </c>
      <c r="B13" s="8">
        <f>-PMT(B11/12,B12*12,B10)</f>
        <v/>
      </c>
      <c r="C13" s="9" t="inlineStr">
        <is>
          <t>Principal and interest; taxes and insurance are below.</t>
        </is>
      </c>
    </row>
    <row r="15">
      <c r="A15" s="3" t="inlineStr">
        <is>
          <t>2 · The year, estimated</t>
        </is>
      </c>
    </row>
    <row r="16">
      <c r="A16" s="4" t="inlineStr">
        <is>
          <t>Monthly rent</t>
        </is>
      </c>
      <c r="B16" s="5" t="n">
        <v>2100</v>
      </c>
      <c r="C16" s="6" t="inlineStr">
        <is>
          <t>Comparable listings, not hope.</t>
        </is>
      </c>
    </row>
    <row r="17">
      <c r="A17" s="4" t="inlineStr">
        <is>
          <t>Vacancy allowance</t>
        </is>
      </c>
      <c r="B17" s="10" t="n">
        <v>0.05</v>
      </c>
      <c r="C17" s="6" t="inlineStr">
        <is>
          <t>One month every 20 is 5%.</t>
        </is>
      </c>
    </row>
    <row r="18">
      <c r="A18" s="7" t="inlineStr">
        <is>
          <t>Rent collected (year)</t>
        </is>
      </c>
      <c r="B18" s="8">
        <f>B16*12*(1-B17)</f>
        <v/>
      </c>
      <c r="C18" s="9" t="inlineStr"/>
    </row>
    <row r="19">
      <c r="A19" s="4" t="inlineStr">
        <is>
          <t>Property taxes</t>
        </is>
      </c>
      <c r="B19" s="5" t="n">
        <v>2800</v>
      </c>
      <c r="C19" s="6" t="inlineStr"/>
    </row>
    <row r="20">
      <c r="A20" s="4" t="inlineStr">
        <is>
          <t>Insurance</t>
        </is>
      </c>
      <c r="B20" s="5" t="n">
        <v>1400</v>
      </c>
      <c r="C20" s="6" t="inlineStr"/>
    </row>
    <row r="21">
      <c r="A21" s="4" t="inlineStr">
        <is>
          <t>Repairs and maintenance</t>
        </is>
      </c>
      <c r="B21" s="5" t="n">
        <v>2000</v>
      </c>
      <c r="C21" s="6" t="inlineStr">
        <is>
          <t>Rule of thumb: 1% of value per year, more for older buildings.</t>
        </is>
      </c>
    </row>
    <row r="22">
      <c r="A22" s="4" t="inlineStr">
        <is>
          <t>Management</t>
        </is>
      </c>
      <c r="B22" s="5" t="n">
        <v>1900</v>
      </c>
      <c r="C22" s="6" t="inlineStr">
        <is>
          <t>Typically 8-10% of collected rent if you hire it out.</t>
        </is>
      </c>
    </row>
    <row r="23">
      <c r="A23" s="4" t="inlineStr">
        <is>
          <t>Utilities, HOA, other</t>
        </is>
      </c>
      <c r="B23" s="5" t="n">
        <v>1200</v>
      </c>
      <c r="C23" s="6" t="inlineStr">
        <is>
          <t>Whatever the tenant does not pay.</t>
        </is>
      </c>
    </row>
    <row r="24">
      <c r="A24" s="7" t="inlineStr">
        <is>
          <t>Operating expenses</t>
        </is>
      </c>
      <c r="B24" s="8">
        <f>SUM(B19:B23)</f>
        <v/>
      </c>
      <c r="C24" s="9" t="inlineStr"/>
    </row>
    <row r="26">
      <c r="A26" s="3" t="inlineStr">
        <is>
          <t>3 · The metrics</t>
        </is>
      </c>
    </row>
    <row r="27">
      <c r="A27" s="7" t="inlineStr">
        <is>
          <t>Net operating income (NOI)</t>
        </is>
      </c>
      <c r="B27" s="8">
        <f>B18-B24</f>
        <v/>
      </c>
      <c r="C27" s="9" t="inlineStr">
        <is>
          <t>Income minus operating expenses, before the loan.</t>
        </is>
      </c>
    </row>
    <row r="28">
      <c r="A28" s="4" t="inlineStr">
        <is>
          <t>Cap rate</t>
        </is>
      </c>
      <c r="B28" s="10">
        <f>B27/B5</f>
        <v/>
      </c>
      <c r="C28" s="6" t="inlineStr">
        <is>
          <t>NOI / price: the return with no loan at all. Compare across deals.</t>
        </is>
      </c>
    </row>
    <row r="29">
      <c r="A29" s="7" t="inlineStr">
        <is>
          <t>Annual cash flow</t>
        </is>
      </c>
      <c r="B29" s="8">
        <f>B27-B13*12</f>
        <v/>
      </c>
      <c r="C29" s="9" t="inlineStr">
        <is>
          <t>NOI minus the full year of P&amp;I.</t>
        </is>
      </c>
    </row>
    <row r="30">
      <c r="A30" s="4" t="inlineStr">
        <is>
          <t>Monthly cash flow</t>
        </is>
      </c>
      <c r="B30" s="5">
        <f>B29/12</f>
        <v/>
      </c>
      <c r="C30" s="6" t="inlineStr"/>
    </row>
    <row r="31">
      <c r="A31" s="4" t="inlineStr">
        <is>
          <t>Cash-on-cash return</t>
        </is>
      </c>
      <c r="B31" s="10">
        <f>B29/B9</f>
        <v/>
      </c>
      <c r="C31" s="6" t="inlineStr">
        <is>
          <t>Cash flow / cash needed. The seeded deal barely clears zero, which is what financed deals at 2026 rates tend to look like.</t>
        </is>
      </c>
    </row>
    <row r="32">
      <c r="A32" s="4" t="inlineStr">
        <is>
          <t>1% rule check</t>
        </is>
      </c>
      <c r="B32" s="12">
        <f>B16/B5</f>
        <v/>
      </c>
      <c r="C32" s="6" t="inlineStr">
        <is>
          <t>Monthly rent / price. Old screen: 1% deals cash-flowed easily. Useful as a filter, not a verdict.</t>
        </is>
      </c>
    </row>
    <row r="35">
      <c r="A35" s="2" t="inlineStr">
        <is>
          <t>Notes:  This sheet is pre-purchase and pre-tax. Once you own the property, the first tab measures what it actually earns, including the tax effect.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2026-08-18T04:27:01Z</dcterms:created>
  <dcterms:modified xmlns:dcterms="http://purl.org/dc/terms/" xmlns:xsi="http://www.w3.org/2001/XMLSchema-instance" xsi:type="dcterms:W3CDTF">2026-08-18T04:27:01Z</dcterms:modified>
</cp:coreProperties>
</file>